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 б абз 6 потери\2018\"/>
    </mc:Choice>
  </mc:AlternateContent>
  <bookViews>
    <workbookView xWindow="0" yWindow="0" windowWidth="28800" windowHeight="11700"/>
  </bookViews>
  <sheets>
    <sheet name="Потери" sheetId="1" r:id="rId1"/>
  </sheets>
  <externalReferences>
    <externalReference r:id="rId2"/>
  </externalReferences>
  <definedNames>
    <definedName name="DELETE_LOSTS_HL_COLUMN_MARKER">Потери!$C$16</definedName>
    <definedName name="god">[1]Титульный!$F$8</definedName>
    <definedName name="logic">[1]TEHSHEET!$E$2:$E$3</definedName>
    <definedName name="MONTH">[1]TEHSHEET!$D$2:$D$14</definedName>
    <definedName name="org">[1]Титульный!$F$10</definedName>
    <definedName name="_prd2">[1]Титульный!$G$8</definedName>
    <definedName name="sbwt_name">[1]REESTR_ORG!$H$436:$H$529</definedName>
    <definedName name="version">[1]Инструкция!$N$2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S23" i="1"/>
  <c r="L23" i="1"/>
  <c r="L20" i="1" s="1"/>
  <c r="R20" i="1" s="1"/>
  <c r="G23" i="1"/>
  <c r="F23" i="1" s="1"/>
  <c r="Q23" i="1" s="1"/>
  <c r="T22" i="1"/>
  <c r="S22" i="1" s="1"/>
  <c r="L22" i="1"/>
  <c r="G22" i="1"/>
  <c r="F22" i="1" s="1"/>
  <c r="F20" i="1" s="1"/>
  <c r="V20" i="1"/>
  <c r="U20" i="1"/>
  <c r="P20" i="1"/>
  <c r="O20" i="1"/>
  <c r="N20" i="1"/>
  <c r="M20" i="1"/>
  <c r="K20" i="1"/>
  <c r="J20" i="1"/>
  <c r="I20" i="1"/>
  <c r="H20" i="1"/>
  <c r="D18" i="1"/>
  <c r="D11" i="1"/>
  <c r="D10" i="1"/>
  <c r="S20" i="1" l="1"/>
  <c r="W22" i="1"/>
  <c r="W20" i="1" s="1"/>
  <c r="G20" i="1"/>
  <c r="Q22" i="1"/>
  <c r="T20" i="1"/>
  <c r="Q20" i="1" l="1"/>
</calcChain>
</file>

<file path=xl/sharedStrings.xml><?xml version="1.0" encoding="utf-8"?>
<sst xmlns="http://schemas.openxmlformats.org/spreadsheetml/2006/main" count="34" uniqueCount="23">
  <si>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</si>
  <si>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</si>
  <si>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</si>
  <si>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</si>
  <si>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</si>
  <si>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</si>
  <si>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</si>
  <si>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</si>
  <si>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</si>
  <si>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</si>
  <si>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</si>
  <si>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</si>
  <si>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в том числе</t>
  </si>
  <si>
    <t>ВН</t>
  </si>
  <si>
    <t>СН 1</t>
  </si>
  <si>
    <t>СН 2</t>
  </si>
  <si>
    <t>НН</t>
  </si>
  <si>
    <t>Удалить</t>
  </si>
  <si>
    <t>1</t>
  </si>
  <si>
    <t>АО "Тюменская энергосбытовая компания"</t>
  </si>
  <si>
    <t>2</t>
  </si>
  <si>
    <t>АО "Энергосбытовая компания "Восток"</t>
  </si>
  <si>
    <t>Добавить сбытовую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</si>
</sst>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left" vertical="center" indent="5"/>
    </xf>
    <xf numFmtId="0" fontId="4" fillId="3" borderId="6" xfId="1" applyFont="1" applyFill="1" applyBorder="1" applyAlignment="1" applyProtection="1">
      <alignment horizontal="left" vertical="center" indent="5"/>
    </xf>
    <xf numFmtId="0" fontId="4" fillId="3" borderId="7" xfId="1" applyFont="1" applyFill="1" applyBorder="1" applyAlignment="1" applyProtection="1">
      <alignment horizontal="left" vertical="center" indent="5"/>
    </xf>
    <xf numFmtId="0" fontId="3" fillId="2" borderId="8" xfId="1" applyFont="1" applyFill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left" vertical="center" indent="5"/>
    </xf>
    <xf numFmtId="0" fontId="4" fillId="3" borderId="10" xfId="1" applyFont="1" applyFill="1" applyBorder="1" applyAlignment="1" applyProtection="1">
      <alignment horizontal="left" vertical="center" indent="5"/>
    </xf>
    <xf numFmtId="0" fontId="4" fillId="3" borderId="11" xfId="1" applyFont="1" applyFill="1" applyBorder="1" applyAlignment="1" applyProtection="1">
      <alignment horizontal="left" vertical="center" indent="5"/>
    </xf>
    <xf numFmtId="0" fontId="3" fillId="2" borderId="0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" fontId="3" fillId="5" borderId="13" xfId="1" applyNumberFormat="1" applyFont="1" applyFill="1" applyBorder="1" applyAlignment="1" applyProtection="1">
      <alignment horizontal="center" vertical="center"/>
    </xf>
    <xf numFmtId="4" fontId="3" fillId="5" borderId="14" xfId="1" applyNumberFormat="1" applyFont="1" applyFill="1" applyBorder="1" applyAlignment="1" applyProtection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</xf>
    <xf numFmtId="49" fontId="3" fillId="0" borderId="22" xfId="1" applyNumberFormat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4" fontId="3" fillId="7" borderId="13" xfId="3" applyNumberFormat="1" applyFont="1" applyFill="1" applyBorder="1" applyAlignment="1" applyProtection="1">
      <alignment horizontal="center" vertical="center"/>
      <protection locked="0"/>
    </xf>
    <xf numFmtId="4" fontId="3" fillId="5" borderId="23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vertical="center"/>
    </xf>
    <xf numFmtId="0" fontId="3" fillId="8" borderId="25" xfId="1" applyFont="1" applyFill="1" applyBorder="1" applyAlignment="1" applyProtection="1">
      <alignment vertical="center"/>
    </xf>
    <xf numFmtId="0" fontId="10" fillId="8" borderId="26" xfId="2" applyFont="1" applyFill="1" applyBorder="1" applyAlignment="1" applyProtection="1">
      <alignment horizontal="left" vertical="center" indent="1"/>
    </xf>
    <xf numFmtId="0" fontId="3" fillId="8" borderId="26" xfId="1" applyFont="1" applyFill="1" applyBorder="1" applyAlignment="1" applyProtection="1">
      <alignment vertical="center"/>
    </xf>
    <xf numFmtId="0" fontId="3" fillId="8" borderId="27" xfId="1" applyFont="1" applyFill="1" applyBorder="1" applyAlignment="1" applyProtection="1">
      <alignment vertical="center"/>
    </xf>
    <xf numFmtId="0" fontId="3" fillId="2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</cellXfs>
  <cellStyles count="4">
    <cellStyle name="Гиперссылка" xfId="2" builtinId="8"/>
    <cellStyle name="Обычный" xfId="0" builtinId="0"/>
    <cellStyle name="Обычный 4" xfId="3"/>
    <cellStyle name="Обычный_Котёл потребление Сетей(шаблон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02%20&#1082;&#1086;&#1088;/KOTEL.POTERI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str">
            <v>Версия 2.0</v>
          </cell>
        </row>
      </sheetData>
      <sheetData sheetId="1">
        <row r="8">
          <cell r="F8">
            <v>2018</v>
          </cell>
          <cell r="G8" t="str">
            <v>Февраль</v>
          </cell>
        </row>
        <row r="10">
          <cell r="F10" t="str">
            <v>ООО "Региональная энергетическая компания"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  <pageSetUpPr fitToPage="1"/>
  </sheetPr>
  <dimension ref="C1:X25"/>
  <sheetViews>
    <sheetView showGridLines="0" tabSelected="1" topLeftCell="C7" zoomScale="90" zoomScaleNormal="90" workbookViewId="0">
      <pane xSplit="3" ySplit="10" topLeftCell="H17" activePane="bottomRight" state="frozen"/>
      <selection activeCell="C7" sqref="C7"/>
      <selection pane="topRight" activeCell="F7" sqref="F7"/>
      <selection pane="bottomLeft" activeCell="C17" sqref="C17"/>
      <selection pane="bottomRight" activeCell="P34" sqref="P34"/>
    </sheetView>
  </sheetViews>
  <sheetFormatPr defaultRowHeight="11.25" x14ac:dyDescent="0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17" width="30.7109375" style="1" customWidth="1"/>
    <col min="18" max="18" width="22.7109375" style="1" customWidth="1"/>
    <col min="19" max="19" width="13.7109375" style="1" customWidth="1"/>
    <col min="20" max="20" width="33.7109375" style="1" customWidth="1"/>
    <col min="21" max="21" width="22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 x14ac:dyDescent="0.25"/>
    <row r="2" spans="3:24" hidden="1" x14ac:dyDescent="0.25"/>
    <row r="3" spans="3:24" hidden="1" x14ac:dyDescent="0.25"/>
    <row r="4" spans="3:24" hidden="1" x14ac:dyDescent="0.25"/>
    <row r="5" spans="3:24" hidden="1" x14ac:dyDescent="0.25"/>
    <row r="6" spans="3:24" hidden="1" x14ac:dyDescent="0.25"/>
    <row r="7" spans="3:24" hidden="1" x14ac:dyDescent="0.25"/>
    <row r="9" spans="3:24" x14ac:dyDescent="0.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 x14ac:dyDescent="0.25">
      <c r="C10" s="5"/>
      <c r="D10" s="6" t="str">
        <f>"Фактический объём покупки электроэнергии сетевыми организациями на компенсацию потерь в части передачи сторонним потребителям за " &amp; IF(_prd2="","Не определено",_prd2) &amp; " " &amp; IF(god="","Не определено",god) &amp; " года"</f>
        <v>Фактический объём покупки электроэнергии сетевыми организациями на компенсацию потерь в части передачи сторонним потребителям за Февраль 2018 года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9"/>
    </row>
    <row r="11" spans="3:24" ht="15" customHeight="1" thickBot="1" x14ac:dyDescent="0.3">
      <c r="C11" s="5"/>
      <c r="D11" s="10" t="str">
        <f>"ОРГАНИЗАЦИЯ: " &amp; IF(org="","Не определено",org)</f>
        <v>ОРГАНИЗАЦИЯ: ООО "Региональная энергетическая компания"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9"/>
    </row>
    <row r="12" spans="3:24" x14ac:dyDescent="0.25"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</row>
    <row r="13" spans="3:24" ht="18" customHeight="1" x14ac:dyDescent="0.25">
      <c r="C13" s="5"/>
      <c r="D13" s="14" t="s">
        <v>0</v>
      </c>
      <c r="E13" s="15" t="s">
        <v>1</v>
      </c>
      <c r="F13" s="16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3</v>
      </c>
      <c r="R13" s="16"/>
      <c r="S13" s="16" t="s">
        <v>4</v>
      </c>
      <c r="T13" s="16"/>
      <c r="U13" s="16"/>
      <c r="V13" s="16" t="s">
        <v>5</v>
      </c>
      <c r="W13" s="17" t="s">
        <v>6</v>
      </c>
      <c r="X13" s="9"/>
    </row>
    <row r="14" spans="3:24" ht="17.25" customHeight="1" x14ac:dyDescent="0.25">
      <c r="C14" s="5"/>
      <c r="D14" s="18"/>
      <c r="E14" s="19"/>
      <c r="F14" s="19" t="s">
        <v>7</v>
      </c>
      <c r="G14" s="20" t="s">
        <v>8</v>
      </c>
      <c r="H14" s="20"/>
      <c r="I14" s="20"/>
      <c r="J14" s="20"/>
      <c r="K14" s="20"/>
      <c r="L14" s="20" t="s">
        <v>9</v>
      </c>
      <c r="M14" s="20"/>
      <c r="N14" s="20"/>
      <c r="O14" s="20"/>
      <c r="P14" s="20"/>
      <c r="Q14" s="20" t="s">
        <v>10</v>
      </c>
      <c r="R14" s="20" t="s">
        <v>11</v>
      </c>
      <c r="S14" s="20" t="s">
        <v>7</v>
      </c>
      <c r="T14" s="20" t="s">
        <v>12</v>
      </c>
      <c r="U14" s="20"/>
      <c r="V14" s="20"/>
      <c r="W14" s="21"/>
      <c r="X14" s="9"/>
    </row>
    <row r="15" spans="3:24" ht="60" customHeight="1" x14ac:dyDescent="0.25">
      <c r="C15" s="5"/>
      <c r="D15" s="18"/>
      <c r="E15" s="19"/>
      <c r="F15" s="19"/>
      <c r="G15" s="22" t="s">
        <v>7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7</v>
      </c>
      <c r="M15" s="22" t="s">
        <v>13</v>
      </c>
      <c r="N15" s="22" t="s">
        <v>14</v>
      </c>
      <c r="O15" s="22" t="s">
        <v>15</v>
      </c>
      <c r="P15" s="22" t="s">
        <v>16</v>
      </c>
      <c r="Q15" s="20"/>
      <c r="R15" s="20"/>
      <c r="S15" s="20"/>
      <c r="T15" s="23" t="s">
        <v>10</v>
      </c>
      <c r="U15" s="23" t="s">
        <v>11</v>
      </c>
      <c r="V15" s="20"/>
      <c r="W15" s="21"/>
      <c r="X15" s="9"/>
    </row>
    <row r="16" spans="3:24" x14ac:dyDescent="0.25">
      <c r="C16" s="5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6">
        <v>20</v>
      </c>
      <c r="X16" s="9"/>
    </row>
    <row r="17" spans="3:24" hidden="1" x14ac:dyDescent="0.25">
      <c r="C17" s="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  <c r="X17" s="9"/>
    </row>
    <row r="18" spans="3:24" ht="18" customHeight="1" x14ac:dyDescent="0.25">
      <c r="C18" s="5"/>
      <c r="D18" s="31" t="str">
        <f>IF(_prd2="","Не определено",_prd2)</f>
        <v>Февраль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9"/>
    </row>
    <row r="19" spans="3:24" x14ac:dyDescent="0.25">
      <c r="C19" s="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4"/>
      <c r="W19" s="35"/>
      <c r="X19" s="9"/>
    </row>
    <row r="20" spans="3:24" ht="30" customHeight="1" x14ac:dyDescent="0.25">
      <c r="C20" s="5"/>
      <c r="D20" s="36"/>
      <c r="E20" s="37" t="s">
        <v>7</v>
      </c>
      <c r="F20" s="38">
        <f t="shared" ref="F20:P20" si="0">SUM(F21:F24)</f>
        <v>48.122</v>
      </c>
      <c r="G20" s="38">
        <f t="shared" si="0"/>
        <v>48.122</v>
      </c>
      <c r="H20" s="38">
        <f t="shared" si="0"/>
        <v>10.648999999999999</v>
      </c>
      <c r="I20" s="38">
        <f t="shared" si="0"/>
        <v>0</v>
      </c>
      <c r="J20" s="38">
        <f t="shared" si="0"/>
        <v>28.890999999999998</v>
      </c>
      <c r="K20" s="38">
        <f t="shared" si="0"/>
        <v>8.5820000000000007</v>
      </c>
      <c r="L20" s="38">
        <f t="shared" si="0"/>
        <v>0</v>
      </c>
      <c r="M20" s="38">
        <f t="shared" si="0"/>
        <v>0</v>
      </c>
      <c r="N20" s="38">
        <f t="shared" si="0"/>
        <v>0</v>
      </c>
      <c r="O20" s="38">
        <f t="shared" si="0"/>
        <v>0</v>
      </c>
      <c r="P20" s="38">
        <f t="shared" si="0"/>
        <v>0</v>
      </c>
      <c r="Q20" s="38">
        <f>IF(G20=0,0,T20/G20)</f>
        <v>2.2981802501974147</v>
      </c>
      <c r="R20" s="38">
        <f>IF(L20=0,0,U20/L20)</f>
        <v>0</v>
      </c>
      <c r="S20" s="38">
        <f>SUM(S21:S24)</f>
        <v>110.59303</v>
      </c>
      <c r="T20" s="38">
        <f>SUM(T21:T24)</f>
        <v>110.59303</v>
      </c>
      <c r="U20" s="38">
        <f>SUM(U21:U24)</f>
        <v>0</v>
      </c>
      <c r="V20" s="38">
        <f>SUM(V21:V24)</f>
        <v>0</v>
      </c>
      <c r="W20" s="39">
        <f>SUM(W21:W24)</f>
        <v>110.59303</v>
      </c>
      <c r="X20" s="9"/>
    </row>
    <row r="21" spans="3:24" hidden="1" x14ac:dyDescent="0.25">
      <c r="C21" s="5"/>
      <c r="D21" s="3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5"/>
      <c r="X21" s="9"/>
    </row>
    <row r="22" spans="3:24" ht="30" customHeight="1" x14ac:dyDescent="0.25">
      <c r="C22" s="40" t="s">
        <v>17</v>
      </c>
      <c r="D22" s="41" t="s">
        <v>18</v>
      </c>
      <c r="E22" s="42" t="s">
        <v>19</v>
      </c>
      <c r="F22" s="38">
        <f>G22+L22</f>
        <v>39.54</v>
      </c>
      <c r="G22" s="38">
        <f>H22+I22+J22+K22</f>
        <v>39.54</v>
      </c>
      <c r="H22" s="43">
        <v>10.648999999999999</v>
      </c>
      <c r="I22" s="43"/>
      <c r="J22" s="43">
        <v>28.890999999999998</v>
      </c>
      <c r="K22" s="43"/>
      <c r="L22" s="38">
        <f>M22+N22+O22+P22</f>
        <v>0</v>
      </c>
      <c r="M22" s="43"/>
      <c r="N22" s="43"/>
      <c r="O22" s="43"/>
      <c r="P22" s="43"/>
      <c r="Q22" s="43">
        <f>T22/F22</f>
        <v>2.3303399089529591</v>
      </c>
      <c r="R22" s="43"/>
      <c r="S22" s="38">
        <f>T22+U22</f>
        <v>92.141639999999995</v>
      </c>
      <c r="T22" s="43">
        <f>91.68723+0.45441</f>
        <v>92.141639999999995</v>
      </c>
      <c r="U22" s="43"/>
      <c r="V22" s="43"/>
      <c r="W22" s="44">
        <f>S22-V22</f>
        <v>92.141639999999995</v>
      </c>
      <c r="X22" s="45"/>
    </row>
    <row r="23" spans="3:24" ht="30" customHeight="1" x14ac:dyDescent="0.25">
      <c r="C23" s="40" t="s">
        <v>17</v>
      </c>
      <c r="D23" s="41" t="s">
        <v>20</v>
      </c>
      <c r="E23" s="42" t="s">
        <v>21</v>
      </c>
      <c r="F23" s="38">
        <f>G23+L23</f>
        <v>8.5820000000000007</v>
      </c>
      <c r="G23" s="38">
        <f>H23+I23+J23+K23</f>
        <v>8.5820000000000007</v>
      </c>
      <c r="H23" s="43"/>
      <c r="I23" s="43"/>
      <c r="J23" s="43"/>
      <c r="K23" s="43">
        <v>8.5820000000000007</v>
      </c>
      <c r="L23" s="38">
        <f>M23+N23+O23+P23</f>
        <v>0</v>
      </c>
      <c r="M23" s="43"/>
      <c r="N23" s="43"/>
      <c r="O23" s="43"/>
      <c r="P23" s="43"/>
      <c r="Q23" s="43">
        <f>T23/F23</f>
        <v>2.150010487065952</v>
      </c>
      <c r="R23" s="43"/>
      <c r="S23" s="38">
        <f>T23+U23</f>
        <v>18.45139</v>
      </c>
      <c r="T23" s="43">
        <v>18.45139</v>
      </c>
      <c r="U23" s="43"/>
      <c r="V23" s="43"/>
      <c r="W23" s="44">
        <f>S23-V23</f>
        <v>18.45139</v>
      </c>
      <c r="X23" s="45"/>
    </row>
    <row r="24" spans="3:24" ht="15" customHeight="1" thickBot="1" x14ac:dyDescent="0.3">
      <c r="C24" s="5"/>
      <c r="D24" s="46"/>
      <c r="E24" s="47" t="s">
        <v>22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9"/>
      <c r="X24" s="9"/>
    </row>
    <row r="25" spans="3:24" ht="12" thickBot="1" x14ac:dyDescent="0.3"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</row>
  </sheetData>
  <sheetProtection password="FA9C" sheet="1" objects="1" scenarios="1"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M22:R23 T22:V23 H22:K23">
      <formula1>-9.99999999999999E+23</formula1>
      <formula2>9.99999999999999E+23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sqref="F20:W20 L22:L23 S22:S23 F22:G23">
      <formula1>-9.99999999999999E+29</formula1>
      <formula2>9.99999999999999E+30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ageMargins left="0.19" right="0.16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2018-05-23T10:58:56Z</dcterms:created>
  <dcterms:modified xsi:type="dcterms:W3CDTF">2018-05-23T10:59:08Z</dcterms:modified>
</cp:coreProperties>
</file>